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6495" windowHeight="7320" activeTab="0"/>
  </bookViews>
  <sheets>
    <sheet name="AGREE Allocation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<sst xmlns="http://schemas.openxmlformats.org/spreadsheetml/2006/main" count="13" uniqueCount="13">
  <si>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AGREE Allocation Input Data</t>
  </si>
  <si>
    <t>Output Data</t>
  </si>
  <si>
    <t>Mission Time (ti, Hours)</t>
  </si>
  <si>
    <t>Rsystem=</t>
  </si>
  <si>
    <t>Importance Factor
(wi, probability that the system fails given that subsystem i is critical
and fails)</t>
  </si>
  <si>
    <t>Reliability of Military Electronic Equipment, Advisory Group on the Reliability of Electronic Equipment (AGREE), Office of the Assistant Secretary of Defense, Research and Engineering, Washington, D.C., 4 June 1957; U.S. Government Printing Office.</t>
  </si>
  <si>
    <t>Required System Reliability, R*(t)</t>
  </si>
  <si>
    <t>Module
(i)</t>
  </si>
  <si>
    <t>Number of components
(mi)</t>
  </si>
  <si>
    <t>n =</t>
  </si>
  <si>
    <t>Allocated module failure rate, failures/hours</t>
  </si>
  <si>
    <t>Allocated module MTBF, hours</t>
  </si>
  <si>
    <t>Allocated module reliability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</si>
</sst>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"/>
    <numFmt numFmtId="169" formatCode="0.000"/>
    <numFmt numFmtId="170" formatCode="0.0"/>
    <numFmt numFmtId="171" formatCode="0.00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0499799996614456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32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32" fillId="0" borderId="10" xfId="0" applyFont="1" applyFill="1" applyBorder="1" applyAlignment="1">
      <alignment horizontal="center" wrapText="1"/>
    </xf>
    <xf numFmtId="0" fontId="32" fillId="0" borderId="10" xfId="0" applyFont="1" applyBorder="1" applyAlignment="1">
      <alignment horizontal="right"/>
    </xf>
    <xf numFmtId="0" fontId="32" fillId="0" borderId="10" xfId="0" applyFont="1" applyBorder="1" applyAlignment="1">
      <alignment horizontal="left"/>
    </xf>
    <xf numFmtId="3" fontId="0" fillId="0" borderId="10" xfId="0" applyNumberFormat="1" applyBorder="1" applyAlignment="1">
      <alignment/>
    </xf>
    <xf numFmtId="169" fontId="0" fillId="0" borderId="10" xfId="0" applyNumberFormat="1" applyBorder="1" applyAlignment="1">
      <alignment/>
    </xf>
    <xf numFmtId="0" fontId="32" fillId="33" borderId="0" xfId="0" applyFont="1" applyFill="1" applyAlignment="1">
      <alignment horizontal="right"/>
    </xf>
    <xf numFmtId="169" fontId="32" fillId="33" borderId="0" xfId="0" applyNumberFormat="1" applyFont="1" applyFill="1" applyAlignment="1">
      <alignment/>
    </xf>
    <xf numFmtId="0" fontId="32" fillId="34" borderId="10" xfId="0" applyFont="1" applyFill="1" applyBorder="1" applyAlignment="1">
      <alignment wrapText="1"/>
    </xf>
    <xf numFmtId="0" fontId="32" fillId="34" borderId="10" xfId="0" applyFont="1" applyFill="1" applyBorder="1" applyAlignment="1">
      <alignment/>
    </xf>
    <xf numFmtId="171" fontId="0" fillId="0" borderId="10" xfId="0" applyNumberFormat="1" applyBorder="1" applyAlignment="1">
      <alignment horizontal="center"/>
    </xf>
    <xf numFmtId="0" fontId="32" fillId="35" borderId="11" xfId="0" applyFont="1" applyFill="1" applyBorder="1" applyAlignment="1">
      <alignment horizontal="center" wrapText="1"/>
    </xf>
    <xf numFmtId="0" fontId="32" fillId="35" borderId="12" xfId="0" applyFont="1" applyFill="1" applyBorder="1" applyAlignment="1">
      <alignment horizontal="center" wrapText="1"/>
    </xf>
    <xf numFmtId="0" fontId="32" fillId="35" borderId="13" xfId="0" applyFont="1" applyFill="1" applyBorder="1" applyAlignment="1">
      <alignment horizontal="center"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85725</xdr:colOff>
      <xdr:row>6</xdr:row>
      <xdr:rowOff>200025</xdr:rowOff>
    </xdr:from>
    <xdr:to>
      <xdr:col>4</xdr:col>
      <xdr:colOff>2038350</xdr:colOff>
      <xdr:row>6</xdr:row>
      <xdr:rowOff>723900</xdr:rowOff>
    </xdr:to>
    <xdr:pic>
      <xdr:nvPicPr>
        <xdr:cNvPr id="1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8700" y="1905000"/>
          <a:ext cx="19526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276225</xdr:colOff>
      <xdr:row>6</xdr:row>
      <xdr:rowOff>209550</xdr:rowOff>
    </xdr:from>
    <xdr:to>
      <xdr:col>6</xdr:col>
      <xdr:colOff>1200150</xdr:colOff>
      <xdr:row>6</xdr:row>
      <xdr:rowOff>714375</xdr:rowOff>
    </xdr:to>
    <xdr:pic>
      <xdr:nvPicPr>
        <xdr:cNvPr id="2" name="Picture 3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96275" y="1914525"/>
          <a:ext cx="9239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16"/>
  <sheetViews>
    <sheetView tabSelected="1" zoomScalePageLayoutView="0" workbookViewId="0" topLeftCell="A1">
      <selection activeCell="F21" sqref="F21"/>
    </sheetView>
  </sheetViews>
  <sheetFormatPr defaultColWidth="9.140625" defaultRowHeight="15"/>
  <cols>
    <col min="1" max="1" width="24.421875" style="0" customWidth="1"/>
    <col min="2" max="2" width="12.28125" style="0" customWidth="1"/>
    <col min="3" max="3" width="18.28125" style="0" customWidth="1"/>
    <col min="4" max="4" width="16.28125" style="0" customWidth="1"/>
    <col min="5" max="5" width="31.28125" style="0" customWidth="1"/>
    <col min="6" max="6" width="17.7109375" style="0" customWidth="1"/>
    <col min="7" max="7" width="20.8515625" style="0" customWidth="1"/>
  </cols>
  <sheetData>
    <row r="3" spans="1:2" ht="35.25" customHeight="1">
      <c r="A3" s="11" t="s">
        <v>6</v>
      </c>
      <c r="B3" s="12">
        <v>0.9</v>
      </c>
    </row>
    <row r="4" spans="1:2" ht="21" customHeight="1">
      <c r="A4" s="11" t="s">
        <v>2</v>
      </c>
      <c r="B4" s="12">
        <v>4</v>
      </c>
    </row>
    <row r="6" spans="1:7" ht="33" customHeight="1">
      <c r="A6" s="14" t="s">
        <v>0</v>
      </c>
      <c r="B6" s="15"/>
      <c r="C6" s="16"/>
      <c r="E6" s="14" t="s">
        <v>1</v>
      </c>
      <c r="F6" s="17"/>
      <c r="G6" s="18"/>
    </row>
    <row r="7" spans="1:7" ht="109.5" customHeight="1">
      <c r="A7" s="1" t="s">
        <v>7</v>
      </c>
      <c r="B7" s="1" t="s">
        <v>8</v>
      </c>
      <c r="C7" s="1" t="s">
        <v>4</v>
      </c>
      <c r="E7" s="4" t="s">
        <v>10</v>
      </c>
      <c r="F7" s="4" t="s">
        <v>11</v>
      </c>
      <c r="G7" s="4" t="s">
        <v>12</v>
      </c>
    </row>
    <row r="8" spans="1:7" ht="15">
      <c r="A8" s="2">
        <v>1</v>
      </c>
      <c r="B8" s="2">
        <v>20</v>
      </c>
      <c r="C8" s="2">
        <v>1</v>
      </c>
      <c r="E8" s="13">
        <f>-(1/$B$4)*LN(1-(1-$B$3^(B8/$B$12))/C8)</f>
        <v>0.006585032228614149</v>
      </c>
      <c r="F8" s="7">
        <f>1/E8</f>
        <v>151.85954529647833</v>
      </c>
      <c r="G8" s="8">
        <f>EXP(-$B$4*E8)</f>
        <v>0.9740037464252967</v>
      </c>
    </row>
    <row r="9" spans="1:7" ht="15">
      <c r="A9" s="2">
        <v>2</v>
      </c>
      <c r="B9" s="2">
        <v>20</v>
      </c>
      <c r="C9" s="2">
        <v>1</v>
      </c>
      <c r="E9" s="13">
        <f>-(1/$B$4)*LN(1-(1-$B$3^(B9/$B$12))/C9)</f>
        <v>0.006585032228614149</v>
      </c>
      <c r="F9" s="7">
        <f>1/E9</f>
        <v>151.85954529647833</v>
      </c>
      <c r="G9" s="8">
        <f>EXP(-$B$4*E9)</f>
        <v>0.9740037464252967</v>
      </c>
    </row>
    <row r="10" spans="1:7" ht="15">
      <c r="A10" s="2">
        <v>3</v>
      </c>
      <c r="B10" s="2">
        <v>20</v>
      </c>
      <c r="C10" s="2">
        <v>0.1</v>
      </c>
      <c r="E10" s="13">
        <f>-(1/$B$4)*LN(1-(1-$B$3^(B10/$B$12))/C10)</f>
        <v>0.07526361667414216</v>
      </c>
      <c r="F10" s="7">
        <f>1/E10</f>
        <v>13.286632295781816</v>
      </c>
      <c r="G10" s="8">
        <f>EXP(-$B$4*E10)</f>
        <v>0.7400374642529675</v>
      </c>
    </row>
    <row r="11" spans="1:7" ht="15">
      <c r="A11" s="2">
        <v>4</v>
      </c>
      <c r="B11" s="2">
        <v>20</v>
      </c>
      <c r="C11" s="2">
        <v>1</v>
      </c>
      <c r="E11" s="13">
        <f>-(1/$B$4)*LN(1-(1-$B$3^(B11/$B$12))/C11)</f>
        <v>0.006585032228614149</v>
      </c>
      <c r="F11" s="7">
        <f>1/E11</f>
        <v>151.85954529647833</v>
      </c>
      <c r="G11" s="8">
        <f>EXP(-$B$4*E11)</f>
        <v>0.9740037464252967</v>
      </c>
    </row>
    <row r="12" spans="1:7" ht="15">
      <c r="A12" s="5" t="s">
        <v>9</v>
      </c>
      <c r="B12" s="6">
        <f>SUM(B8:B11)</f>
        <v>80</v>
      </c>
      <c r="C12" s="3"/>
      <c r="F12" s="9" t="s">
        <v>3</v>
      </c>
      <c r="G12" s="10">
        <f>PRODUCT(G8:G11)</f>
        <v>0.6838102217492379</v>
      </c>
    </row>
    <row r="16" ht="15">
      <c r="A16" t="s">
        <v>5</v>
      </c>
    </row>
  </sheetData>
  <sheetProtection/>
  <mergeCells count="2">
    <mergeCell ref="A6:C6"/>
    <mergeCell ref="E6:G6"/>
  </mergeCells>
  <printOptions/>
  <pageMargins left="0.7" right="0.7" top="0.75" bottom="0.75" header="0.3" footer="0.3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Seymour Morris</dc:creator>
  <cp:keywords/>
  <dc:description/>
  <cp:lastModifiedBy> Seymour Morris</cp:lastModifiedBy>
  <dcterms:created xsi:type="dcterms:W3CDTF">2011-10-06T14:30:01Z</dcterms:created>
  <dcterms:modified xsi:type="dcterms:W3CDTF">2011-10-10T03:48:35Z</dcterms:modified>
  <cp:category/>
  <cp:version/>
  <cp:contentType/>
  <cp:contentStatus/>
</cp:coreProperties>
</file>